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<sst xmlns="http://schemas.openxmlformats.org/spreadsheetml/2006/main" count="185" uniqueCount="101">
  <si>
    <t>2021-2022第三年度上云企业验收汇总表</t>
  </si>
  <si>
    <t>序号</t>
  </si>
  <si>
    <t>申报时间</t>
  </si>
  <si>
    <t>企业名称</t>
  </si>
  <si>
    <t>补贴比例：</t>
  </si>
  <si>
    <t>补贴额度
（万元）</t>
  </si>
  <si>
    <t>企业类型</t>
  </si>
  <si>
    <t>企业上云需求</t>
  </si>
  <si>
    <t>项目金额
（万元）</t>
  </si>
  <si>
    <t>自付费金额
（万元）</t>
  </si>
  <si>
    <t>退券金额
（万元）</t>
  </si>
  <si>
    <t>实际验收金额
（万元）</t>
  </si>
  <si>
    <t>湖北恒泰印务有限公司</t>
  </si>
  <si>
    <t>工业</t>
  </si>
  <si>
    <t>ERP</t>
  </si>
  <si>
    <t>武汉小蜜蜂食品有限公司</t>
  </si>
  <si>
    <t>武汉百捷集团百度推广服务有限公司</t>
  </si>
  <si>
    <t>软件开发</t>
  </si>
  <si>
    <t>云资源</t>
  </si>
  <si>
    <t>武汉光大同创新材料有限公司</t>
  </si>
  <si>
    <t>华域汽车车身零件（武汉）有限公司</t>
  </si>
  <si>
    <t>武汉家家乐饲料股份有限公司</t>
  </si>
  <si>
    <t>泛微OA外勤管理</t>
  </si>
  <si>
    <t>石墨文档协同办公平台</t>
  </si>
  <si>
    <t>武汉人天包装自动化技术股份有限公司</t>
  </si>
  <si>
    <t>武汉贝参药业股份有限公司</t>
  </si>
  <si>
    <t>武汉海德天物新材料有限公司</t>
  </si>
  <si>
    <t>武汉斯德隆科技发展有限公司</t>
  </si>
  <si>
    <t>石墨文档-MES</t>
  </si>
  <si>
    <t>武汉宜化塑业有限公司</t>
  </si>
  <si>
    <t>MES、智能客服、Koomessage</t>
  </si>
  <si>
    <t>石墨文档-车辆排号系统</t>
  </si>
  <si>
    <t>华域视觉科技（武汉）有限公司</t>
  </si>
  <si>
    <t>资产管理</t>
  </si>
  <si>
    <t>博世华域转向系统（武汉）有限公司</t>
  </si>
  <si>
    <t>华为云EI</t>
  </si>
  <si>
    <t>武汉光迅电子技术有限公司</t>
  </si>
  <si>
    <t>武汉国灸科技开发有限公司</t>
  </si>
  <si>
    <t>Welink企业营销直播平台</t>
  </si>
  <si>
    <t>武汉翰德智信人力资源外包服务有限公司</t>
  </si>
  <si>
    <t>服务业</t>
  </si>
  <si>
    <t>智能外呼平台</t>
  </si>
  <si>
    <t>武汉世纪华通汽车部件有限公司</t>
  </si>
  <si>
    <t>MES</t>
  </si>
  <si>
    <t>武汉威普泰科技有限公司</t>
  </si>
  <si>
    <t>武汉汇众汽车底盘系统有限公司</t>
  </si>
  <si>
    <t>石墨文档-BI</t>
  </si>
  <si>
    <t>武汉时速科技有限公司</t>
  </si>
  <si>
    <t>软开</t>
  </si>
  <si>
    <t>武汉峻和汽车部件有限公司</t>
  </si>
  <si>
    <t>石墨文档</t>
  </si>
  <si>
    <t>岩联（武汉）科技有限公司</t>
  </si>
  <si>
    <t>PLM.CRM</t>
  </si>
  <si>
    <t>中科天工（武汉）智能技术有限公司</t>
  </si>
  <si>
    <t>武汉思凯精冲模具有限责任公司</t>
  </si>
  <si>
    <t>武汉光电谷科技企业孵化器有限公司</t>
  </si>
  <si>
    <t>孵化器</t>
  </si>
  <si>
    <t>左邻</t>
  </si>
  <si>
    <t>高要鸿兴（武汉）精密铸造有限公司</t>
  </si>
  <si>
    <t>新核云MES</t>
  </si>
  <si>
    <t>武汉汇昇汽车零部件有限公司</t>
  </si>
  <si>
    <t>智慧教学云平台</t>
  </si>
  <si>
    <t>武汉必胜复科技有限公司</t>
  </si>
  <si>
    <t>武汉国威重型机床股份有限公司</t>
  </si>
  <si>
    <t>石墨文档协同办公</t>
  </si>
  <si>
    <t>武汉通汇汽车物流有限公司</t>
  </si>
  <si>
    <t>WELINK云会议</t>
  </si>
  <si>
    <t>武汉亿力电子科技有限公司</t>
  </si>
  <si>
    <t>武汉中元弘毅科技有限公司</t>
  </si>
  <si>
    <t>石墨办公</t>
  </si>
  <si>
    <t>武汉瑞亿汽车零部件有限公司</t>
  </si>
  <si>
    <t>ERP+BI</t>
  </si>
  <si>
    <t>武汉天汽模志信汽车模具有限公司</t>
  </si>
  <si>
    <t>ERP+云会议</t>
  </si>
  <si>
    <t>广东鸿图武汉压铸有限公司</t>
  </si>
  <si>
    <t>云会议</t>
  </si>
  <si>
    <t>武汉鸿劲金属铝业有限公司</t>
  </si>
  <si>
    <t>BI</t>
  </si>
  <si>
    <t>武汉中车株机轨道交通装备有限公司</t>
  </si>
  <si>
    <t>武汉御拓激光设备有限公司</t>
  </si>
  <si>
    <t>WELINK</t>
  </si>
  <si>
    <t>海波重型工程科技股份有限公司</t>
  </si>
  <si>
    <t>IAAS</t>
  </si>
  <si>
    <t>武汉舜宇模具有限责任公司</t>
  </si>
  <si>
    <t>中百集团武汉生鲜食品加工配送有限公司</t>
  </si>
  <si>
    <t>蘑菇物联</t>
  </si>
  <si>
    <t>湖北华亿电气有限公司</t>
  </si>
  <si>
    <t>武汉市华大百果蔬农贸有限责任公司</t>
  </si>
  <si>
    <t>武汉市裕同印刷包装有限公司</t>
  </si>
  <si>
    <t>能耗智能管控</t>
  </si>
  <si>
    <t>武汉元创光电科技有限公司</t>
  </si>
  <si>
    <t>武汉联农生鲜食品加工配送有限公司</t>
  </si>
  <si>
    <t>武汉瑞之源塑业有限公司</t>
  </si>
  <si>
    <t>华为开发者平台</t>
  </si>
  <si>
    <t>湖北天鑫润建材有限公司</t>
  </si>
  <si>
    <t>武汉同凯汽车电机有限公司</t>
  </si>
  <si>
    <r>
      <rPr>
        <sz val="11"/>
        <rFont val="宋体"/>
        <charset val="134"/>
      </rPr>
      <t>B</t>
    </r>
    <r>
      <rPr>
        <sz val="11"/>
        <rFont val="宋体"/>
        <charset val="134"/>
      </rPr>
      <t>I</t>
    </r>
  </si>
  <si>
    <t>武汉思力博轨道装备有限公司</t>
  </si>
  <si>
    <t>中铁科工集团轨道交通装备有限公司</t>
  </si>
  <si>
    <t>华为云开天Apass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</si>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</sst>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9"/>
      <name val="微软雅黑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"/>
  <sheetViews>
    <sheetView tabSelected="1" workbookViewId="0">
      <selection activeCell="D31" sqref="D31"/>
    </sheetView>
  </sheetViews>
  <sheetFormatPr defaultColWidth="9" defaultRowHeight="14.25"/>
  <cols>
    <col min="1" max="1" width="8.125" customWidth="1"/>
    <col min="2" max="2" width="18.625" customWidth="1"/>
    <col min="3" max="3" width="36.375" customWidth="1"/>
    <col min="7" max="7" width="14.125" customWidth="1"/>
    <col min="8" max="8" width="12.75" customWidth="1"/>
    <col min="9" max="9" width="13.75" customWidth="1"/>
    <col min="10" max="10" width="13.5" customWidth="1"/>
    <col min="11" max="11" width="13.625" customWidth="1"/>
    <col min="12" max="12" width="13.875" customWidth="1"/>
  </cols>
  <sheetData>
    <row r="1" ht="33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5</v>
      </c>
      <c r="J2" s="3" t="s">
        <v>9</v>
      </c>
      <c r="K2" s="3" t="s">
        <v>10</v>
      </c>
      <c r="L2" s="3" t="s">
        <v>11</v>
      </c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4">
        <v>1</v>
      </c>
      <c r="B4" s="5">
        <v>44539</v>
      </c>
      <c r="C4" s="4" t="s">
        <v>12</v>
      </c>
      <c r="D4" s="6">
        <v>0.8</v>
      </c>
      <c r="E4" s="4">
        <v>100</v>
      </c>
      <c r="F4" s="4" t="s">
        <v>13</v>
      </c>
      <c r="G4" s="4" t="s">
        <v>14</v>
      </c>
      <c r="H4" s="4">
        <v>2.89</v>
      </c>
      <c r="I4" s="10">
        <f t="shared" ref="I4:I7" si="0">H4*0.8</f>
        <v>2.312</v>
      </c>
      <c r="J4" s="10">
        <f t="shared" ref="J4:J18" si="1">H4-I4</f>
        <v>0.578</v>
      </c>
      <c r="K4" s="10"/>
      <c r="L4" s="10">
        <f t="shared" ref="L4:L64" si="2">I4-K4</f>
        <v>2.312</v>
      </c>
    </row>
    <row r="5" spans="1:12">
      <c r="A5" s="4">
        <v>2</v>
      </c>
      <c r="B5" s="5">
        <v>44550</v>
      </c>
      <c r="C5" s="4" t="s">
        <v>15</v>
      </c>
      <c r="D5" s="6">
        <v>0.8</v>
      </c>
      <c r="E5" s="4">
        <v>100</v>
      </c>
      <c r="F5" s="4" t="s">
        <v>13</v>
      </c>
      <c r="G5" s="4" t="s">
        <v>14</v>
      </c>
      <c r="H5" s="4">
        <v>9.75</v>
      </c>
      <c r="I5" s="10">
        <f t="shared" si="0"/>
        <v>7.8</v>
      </c>
      <c r="J5" s="10">
        <f t="shared" si="1"/>
        <v>1.95</v>
      </c>
      <c r="K5" s="10"/>
      <c r="L5" s="10">
        <f t="shared" si="2"/>
        <v>7.8</v>
      </c>
    </row>
    <row r="6" spans="1:12">
      <c r="A6" s="4">
        <v>3</v>
      </c>
      <c r="B6" s="5">
        <v>44543</v>
      </c>
      <c r="C6" s="4" t="s">
        <v>16</v>
      </c>
      <c r="D6" s="6">
        <v>0.8</v>
      </c>
      <c r="E6" s="4">
        <v>50</v>
      </c>
      <c r="F6" s="4" t="s">
        <v>17</v>
      </c>
      <c r="G6" s="10" t="s">
        <v>18</v>
      </c>
      <c r="H6" s="10">
        <v>7.233</v>
      </c>
      <c r="I6" s="10">
        <f t="shared" si="0"/>
        <v>5.7864</v>
      </c>
      <c r="J6" s="10">
        <f t="shared" si="1"/>
        <v>1.4466</v>
      </c>
      <c r="K6" s="10"/>
      <c r="L6" s="10">
        <f t="shared" si="2"/>
        <v>5.7864</v>
      </c>
    </row>
    <row r="7" spans="1:12">
      <c r="A7" s="4">
        <v>4</v>
      </c>
      <c r="B7" s="5">
        <v>44544</v>
      </c>
      <c r="C7" s="4" t="s">
        <v>19</v>
      </c>
      <c r="D7" s="6">
        <v>0.8</v>
      </c>
      <c r="E7" s="4">
        <v>50</v>
      </c>
      <c r="F7" s="4" t="s">
        <v>13</v>
      </c>
      <c r="G7" s="4" t="s">
        <v>18</v>
      </c>
      <c r="H7" s="10">
        <v>8.18534</v>
      </c>
      <c r="I7" s="10">
        <f t="shared" si="0"/>
        <v>6.548272</v>
      </c>
      <c r="J7" s="10">
        <f t="shared" si="1"/>
        <v>1.637068</v>
      </c>
      <c r="K7" s="10"/>
      <c r="L7" s="10">
        <f t="shared" si="2"/>
        <v>6.548272</v>
      </c>
    </row>
    <row r="8" spans="1:12">
      <c r="A8" s="4"/>
      <c r="B8" s="5">
        <v>44750</v>
      </c>
      <c r="C8" s="4"/>
      <c r="D8" s="6">
        <v>0.7</v>
      </c>
      <c r="E8" s="4">
        <v>50</v>
      </c>
      <c r="F8" s="4" t="s">
        <v>13</v>
      </c>
      <c r="G8" s="4" t="s">
        <v>18</v>
      </c>
      <c r="H8" s="4">
        <v>21.9516</v>
      </c>
      <c r="I8" s="4">
        <v>15.36612</v>
      </c>
      <c r="J8" s="10">
        <f t="shared" si="1"/>
        <v>6.58548</v>
      </c>
      <c r="K8" s="10"/>
      <c r="L8" s="10">
        <f t="shared" si="2"/>
        <v>15.36612</v>
      </c>
    </row>
    <row r="9" spans="1:12">
      <c r="A9" s="4">
        <v>5</v>
      </c>
      <c r="B9" s="5">
        <v>44550</v>
      </c>
      <c r="C9" s="4" t="s">
        <v>20</v>
      </c>
      <c r="D9" s="6">
        <v>0.8</v>
      </c>
      <c r="E9" s="4">
        <v>100</v>
      </c>
      <c r="F9" s="4" t="s">
        <v>13</v>
      </c>
      <c r="G9" s="4" t="s">
        <v>18</v>
      </c>
      <c r="H9" s="10">
        <v>4.32936</v>
      </c>
      <c r="I9" s="10">
        <f t="shared" ref="I9:I18" si="3">H9*0.8</f>
        <v>3.463488</v>
      </c>
      <c r="J9" s="10">
        <f t="shared" si="1"/>
        <v>0.865872</v>
      </c>
      <c r="K9" s="10">
        <v>0.138336</v>
      </c>
      <c r="L9" s="10">
        <f t="shared" si="2"/>
        <v>3.325152</v>
      </c>
    </row>
    <row r="10" spans="1:12">
      <c r="A10" s="4">
        <v>6</v>
      </c>
      <c r="B10" s="5">
        <v>44547</v>
      </c>
      <c r="C10" s="4" t="s">
        <v>21</v>
      </c>
      <c r="D10" s="6">
        <v>0.8</v>
      </c>
      <c r="E10" s="4">
        <v>80</v>
      </c>
      <c r="F10" s="4" t="s">
        <v>13</v>
      </c>
      <c r="G10" s="4" t="s">
        <v>18</v>
      </c>
      <c r="H10" s="10">
        <v>1.15291</v>
      </c>
      <c r="I10" s="10">
        <f t="shared" si="3"/>
        <v>0.922328</v>
      </c>
      <c r="J10" s="10">
        <f t="shared" si="1"/>
        <v>0.230582</v>
      </c>
      <c r="K10" s="10"/>
      <c r="L10" s="10">
        <f t="shared" si="2"/>
        <v>0.922328</v>
      </c>
    </row>
    <row r="11" ht="28.5" spans="1:12">
      <c r="A11" s="4"/>
      <c r="B11" s="5">
        <v>44749</v>
      </c>
      <c r="C11" s="4"/>
      <c r="D11" s="6">
        <v>0.7</v>
      </c>
      <c r="E11" s="4">
        <v>80</v>
      </c>
      <c r="F11" s="4" t="s">
        <v>13</v>
      </c>
      <c r="G11" s="15" t="s">
        <v>22</v>
      </c>
      <c r="H11" s="4">
        <v>15.1475</v>
      </c>
      <c r="I11" s="4">
        <v>10.60325</v>
      </c>
      <c r="J11" s="10">
        <f t="shared" si="1"/>
        <v>4.54425</v>
      </c>
      <c r="K11" s="10"/>
      <c r="L11" s="10">
        <f t="shared" si="2"/>
        <v>10.60325</v>
      </c>
    </row>
    <row r="12" ht="28.5" spans="1:12">
      <c r="A12" s="4"/>
      <c r="B12" s="5">
        <v>44749</v>
      </c>
      <c r="C12" s="4"/>
      <c r="D12" s="6">
        <v>0.7</v>
      </c>
      <c r="E12" s="4">
        <v>80</v>
      </c>
      <c r="F12" s="4" t="s">
        <v>13</v>
      </c>
      <c r="G12" s="15" t="s">
        <v>23</v>
      </c>
      <c r="H12" s="4">
        <v>63.5942</v>
      </c>
      <c r="I12" s="4">
        <v>44.51594</v>
      </c>
      <c r="J12" s="10">
        <f t="shared" si="1"/>
        <v>19.07826</v>
      </c>
      <c r="K12" s="10"/>
      <c r="L12" s="10">
        <f t="shared" si="2"/>
        <v>44.51594</v>
      </c>
    </row>
    <row r="13" spans="1:12">
      <c r="A13" s="4">
        <v>7</v>
      </c>
      <c r="B13" s="5">
        <v>44539</v>
      </c>
      <c r="C13" s="4" t="s">
        <v>24</v>
      </c>
      <c r="D13" s="6">
        <v>0.8</v>
      </c>
      <c r="E13" s="4">
        <v>50</v>
      </c>
      <c r="F13" s="4" t="s">
        <v>13</v>
      </c>
      <c r="G13" s="4" t="s">
        <v>18</v>
      </c>
      <c r="H13" s="10">
        <v>1.15291</v>
      </c>
      <c r="I13" s="10">
        <f t="shared" si="3"/>
        <v>0.922328</v>
      </c>
      <c r="J13" s="10">
        <f t="shared" si="1"/>
        <v>0.230582</v>
      </c>
      <c r="K13" s="10"/>
      <c r="L13" s="10">
        <f t="shared" si="2"/>
        <v>0.922328</v>
      </c>
    </row>
    <row r="14" spans="1:12">
      <c r="A14" s="4">
        <v>8</v>
      </c>
      <c r="B14" s="5">
        <v>44547</v>
      </c>
      <c r="C14" s="4" t="s">
        <v>25</v>
      </c>
      <c r="D14" s="6">
        <v>0.8</v>
      </c>
      <c r="E14" s="4">
        <v>50</v>
      </c>
      <c r="F14" s="4" t="s">
        <v>13</v>
      </c>
      <c r="G14" s="4" t="s">
        <v>14</v>
      </c>
      <c r="H14" s="10">
        <v>10.31</v>
      </c>
      <c r="I14" s="10">
        <f t="shared" si="3"/>
        <v>8.248</v>
      </c>
      <c r="J14" s="10">
        <f t="shared" si="1"/>
        <v>2.062</v>
      </c>
      <c r="K14" s="10"/>
      <c r="L14" s="10">
        <f t="shared" si="2"/>
        <v>8.248</v>
      </c>
    </row>
    <row r="15" spans="1:12">
      <c r="A15" s="4">
        <v>9</v>
      </c>
      <c r="B15" s="5">
        <v>44552</v>
      </c>
      <c r="C15" s="4" t="s">
        <v>26</v>
      </c>
      <c r="D15" s="6">
        <v>0.8</v>
      </c>
      <c r="E15" s="4">
        <v>50</v>
      </c>
      <c r="F15" s="4" t="s">
        <v>13</v>
      </c>
      <c r="G15" s="4" t="s">
        <v>14</v>
      </c>
      <c r="H15" s="10">
        <v>5.75</v>
      </c>
      <c r="I15" s="10">
        <f t="shared" si="3"/>
        <v>4.6</v>
      </c>
      <c r="J15" s="10">
        <f t="shared" si="1"/>
        <v>1.15</v>
      </c>
      <c r="K15" s="10"/>
      <c r="L15" s="10">
        <f t="shared" si="2"/>
        <v>4.6</v>
      </c>
    </row>
    <row r="16" spans="1:12">
      <c r="A16" s="4">
        <v>10</v>
      </c>
      <c r="B16" s="5">
        <v>44554</v>
      </c>
      <c r="C16" s="4" t="s">
        <v>27</v>
      </c>
      <c r="D16" s="6">
        <v>0.8</v>
      </c>
      <c r="E16" s="4">
        <v>50</v>
      </c>
      <c r="F16" s="4" t="s">
        <v>13</v>
      </c>
      <c r="G16" s="16" t="s">
        <v>28</v>
      </c>
      <c r="H16" s="10">
        <v>41.25</v>
      </c>
      <c r="I16" s="10">
        <f t="shared" si="3"/>
        <v>33</v>
      </c>
      <c r="J16" s="10">
        <f t="shared" si="1"/>
        <v>8.25</v>
      </c>
      <c r="K16" s="10"/>
      <c r="L16" s="10">
        <f t="shared" si="2"/>
        <v>33</v>
      </c>
    </row>
    <row r="17" spans="1:12">
      <c r="A17" s="4"/>
      <c r="B17" s="5"/>
      <c r="C17" s="4"/>
      <c r="D17" s="6">
        <v>0.8</v>
      </c>
      <c r="E17" s="4">
        <v>50</v>
      </c>
      <c r="F17" s="4" t="s">
        <v>13</v>
      </c>
      <c r="G17" s="10" t="s">
        <v>14</v>
      </c>
      <c r="H17" s="10">
        <v>1.24</v>
      </c>
      <c r="I17" s="10">
        <f t="shared" si="3"/>
        <v>0.992</v>
      </c>
      <c r="J17" s="10">
        <f t="shared" si="1"/>
        <v>0.248</v>
      </c>
      <c r="K17" s="10"/>
      <c r="L17" s="10">
        <f t="shared" si="2"/>
        <v>0.992</v>
      </c>
    </row>
    <row r="18" spans="1:12">
      <c r="A18" s="4">
        <v>11</v>
      </c>
      <c r="B18" s="5">
        <v>44543</v>
      </c>
      <c r="C18" s="4" t="s">
        <v>29</v>
      </c>
      <c r="D18" s="6">
        <v>0.8</v>
      </c>
      <c r="E18" s="4">
        <v>200</v>
      </c>
      <c r="F18" s="4" t="s">
        <v>13</v>
      </c>
      <c r="G18" s="10" t="s">
        <v>18</v>
      </c>
      <c r="H18" s="10">
        <v>2.31765</v>
      </c>
      <c r="I18" s="10">
        <f t="shared" si="3"/>
        <v>1.85412</v>
      </c>
      <c r="J18" s="10">
        <f t="shared" si="1"/>
        <v>0.46353</v>
      </c>
      <c r="K18" s="10"/>
      <c r="L18" s="10">
        <f t="shared" si="2"/>
        <v>1.85412</v>
      </c>
    </row>
    <row r="19" ht="28.5" spans="1:12">
      <c r="A19" s="4"/>
      <c r="B19" s="7">
        <v>44798</v>
      </c>
      <c r="C19" s="4"/>
      <c r="D19" s="6">
        <v>0.7</v>
      </c>
      <c r="E19" s="10">
        <v>200</v>
      </c>
      <c r="F19" s="10" t="s">
        <v>13</v>
      </c>
      <c r="G19" s="16" t="s">
        <v>30</v>
      </c>
      <c r="H19" s="10">
        <v>109.7935</v>
      </c>
      <c r="I19" s="10">
        <v>76.85545</v>
      </c>
      <c r="J19" s="10">
        <v>32.93805</v>
      </c>
      <c r="K19" s="10"/>
      <c r="L19" s="10">
        <f t="shared" si="2"/>
        <v>76.85545</v>
      </c>
    </row>
    <row r="20" ht="28.5" spans="1:12">
      <c r="A20" s="4"/>
      <c r="B20" s="7">
        <v>44708</v>
      </c>
      <c r="C20" s="4"/>
      <c r="D20" s="6">
        <v>0.7</v>
      </c>
      <c r="E20" s="4">
        <v>200</v>
      </c>
      <c r="F20" s="4" t="s">
        <v>13</v>
      </c>
      <c r="G20" s="16" t="s">
        <v>31</v>
      </c>
      <c r="H20" s="10">
        <v>86.6342</v>
      </c>
      <c r="I20" s="10">
        <f>H20*0.7</f>
        <v>60.64394</v>
      </c>
      <c r="J20" s="10">
        <f t="shared" ref="J20:J22" si="4">H20-I20</f>
        <v>25.99026</v>
      </c>
      <c r="K20" s="10">
        <v>0.076883</v>
      </c>
      <c r="L20" s="10">
        <f t="shared" si="2"/>
        <v>60.567057</v>
      </c>
    </row>
    <row r="21" spans="1:12">
      <c r="A21" s="4">
        <v>12</v>
      </c>
      <c r="B21" s="7">
        <v>44559</v>
      </c>
      <c r="C21" s="4" t="s">
        <v>32</v>
      </c>
      <c r="D21" s="6">
        <v>0.8</v>
      </c>
      <c r="E21" s="4">
        <v>200</v>
      </c>
      <c r="F21" s="4" t="s">
        <v>13</v>
      </c>
      <c r="G21" s="16" t="s">
        <v>33</v>
      </c>
      <c r="H21" s="10">
        <v>198.82</v>
      </c>
      <c r="I21" s="10">
        <f t="shared" ref="I21:I25" si="5">H21*0.8</f>
        <v>159.056</v>
      </c>
      <c r="J21" s="10">
        <f t="shared" si="4"/>
        <v>39.764</v>
      </c>
      <c r="K21" s="10"/>
      <c r="L21" s="10">
        <f t="shared" si="2"/>
        <v>159.056</v>
      </c>
    </row>
    <row r="22" spans="1:12">
      <c r="A22" s="4"/>
      <c r="B22" s="5">
        <v>44554</v>
      </c>
      <c r="C22" s="4"/>
      <c r="D22" s="6">
        <v>0.8</v>
      </c>
      <c r="E22" s="4">
        <v>200</v>
      </c>
      <c r="F22" s="4" t="s">
        <v>13</v>
      </c>
      <c r="G22" s="10" t="s">
        <v>18</v>
      </c>
      <c r="H22" s="10">
        <v>1.033</v>
      </c>
      <c r="I22" s="10">
        <f t="shared" si="5"/>
        <v>0.8264</v>
      </c>
      <c r="J22" s="10">
        <f t="shared" si="4"/>
        <v>0.2066</v>
      </c>
      <c r="K22" s="10"/>
      <c r="L22" s="10">
        <f t="shared" si="2"/>
        <v>0.8264</v>
      </c>
    </row>
    <row r="23" spans="1:12">
      <c r="A23" s="4">
        <v>13</v>
      </c>
      <c r="B23" s="7">
        <v>44887</v>
      </c>
      <c r="C23" s="4" t="s">
        <v>34</v>
      </c>
      <c r="D23" s="6">
        <v>0.7</v>
      </c>
      <c r="E23" s="10">
        <v>200</v>
      </c>
      <c r="F23" s="10" t="s">
        <v>13</v>
      </c>
      <c r="G23" s="16" t="s">
        <v>35</v>
      </c>
      <c r="H23" s="10">
        <v>60</v>
      </c>
      <c r="I23" s="10">
        <v>42</v>
      </c>
      <c r="J23" s="10">
        <v>18</v>
      </c>
      <c r="K23" s="10">
        <v>2.5</v>
      </c>
      <c r="L23" s="10">
        <f t="shared" si="2"/>
        <v>39.5</v>
      </c>
    </row>
    <row r="24" spans="1:12">
      <c r="A24" s="4"/>
      <c r="B24" s="5">
        <v>44554</v>
      </c>
      <c r="C24" s="4"/>
      <c r="D24" s="6">
        <v>0.8</v>
      </c>
      <c r="E24" s="4">
        <v>200</v>
      </c>
      <c r="F24" s="4" t="s">
        <v>13</v>
      </c>
      <c r="G24" s="10" t="s">
        <v>18</v>
      </c>
      <c r="H24" s="10">
        <v>16.57568</v>
      </c>
      <c r="I24" s="10">
        <f t="shared" si="5"/>
        <v>13.260544</v>
      </c>
      <c r="J24" s="10">
        <f t="shared" ref="J24:J41" si="6">H24-I24</f>
        <v>3.315136</v>
      </c>
      <c r="K24" s="10"/>
      <c r="L24" s="10">
        <f t="shared" si="2"/>
        <v>13.260544</v>
      </c>
    </row>
    <row r="25" spans="1:12">
      <c r="A25" s="4">
        <v>14</v>
      </c>
      <c r="B25" s="7">
        <v>44559</v>
      </c>
      <c r="C25" s="4" t="s">
        <v>36</v>
      </c>
      <c r="D25" s="6">
        <v>0.8</v>
      </c>
      <c r="E25" s="4">
        <v>100</v>
      </c>
      <c r="F25" s="4" t="s">
        <v>13</v>
      </c>
      <c r="G25" s="10" t="s">
        <v>18</v>
      </c>
      <c r="H25" s="10">
        <v>16.92843</v>
      </c>
      <c r="I25" s="10">
        <f t="shared" si="5"/>
        <v>13.542744</v>
      </c>
      <c r="J25" s="10">
        <f t="shared" si="6"/>
        <v>3.385686</v>
      </c>
      <c r="K25" s="10">
        <v>0.662972</v>
      </c>
      <c r="L25" s="10">
        <f t="shared" si="2"/>
        <v>12.879772</v>
      </c>
    </row>
    <row r="26" ht="28.5" spans="1:12">
      <c r="A26" s="4">
        <v>15</v>
      </c>
      <c r="B26" s="7">
        <v>44750</v>
      </c>
      <c r="C26" s="4" t="s">
        <v>37</v>
      </c>
      <c r="D26" s="6">
        <v>0.7</v>
      </c>
      <c r="E26" s="4">
        <v>100</v>
      </c>
      <c r="F26" s="4" t="s">
        <v>13</v>
      </c>
      <c r="G26" s="16" t="s">
        <v>38</v>
      </c>
      <c r="H26" s="10">
        <v>91.7294</v>
      </c>
      <c r="I26" s="10">
        <v>64.21058</v>
      </c>
      <c r="J26" s="10">
        <f t="shared" si="6"/>
        <v>27.51882</v>
      </c>
      <c r="K26" s="10">
        <v>0.012252</v>
      </c>
      <c r="L26" s="10">
        <f t="shared" si="2"/>
        <v>64.198328</v>
      </c>
    </row>
    <row r="27" spans="1:12">
      <c r="A27" s="4"/>
      <c r="B27" s="7">
        <v>44559</v>
      </c>
      <c r="C27" s="4"/>
      <c r="D27" s="6">
        <v>0.8</v>
      </c>
      <c r="E27" s="9">
        <v>80</v>
      </c>
      <c r="F27" s="9" t="s">
        <v>13</v>
      </c>
      <c r="G27" s="10" t="s">
        <v>18</v>
      </c>
      <c r="H27" s="10">
        <v>6.69791</v>
      </c>
      <c r="I27" s="10">
        <f t="shared" ref="I27:I30" si="7">H27*0.8</f>
        <v>5.358328</v>
      </c>
      <c r="J27" s="10">
        <f t="shared" si="6"/>
        <v>1.339582</v>
      </c>
      <c r="K27" s="10">
        <v>0.013798</v>
      </c>
      <c r="L27" s="10">
        <f t="shared" si="2"/>
        <v>5.34453</v>
      </c>
    </row>
    <row r="28" spans="1:12">
      <c r="A28" s="4">
        <v>16</v>
      </c>
      <c r="B28" s="7">
        <v>44552</v>
      </c>
      <c r="C28" s="4" t="s">
        <v>39</v>
      </c>
      <c r="D28" s="6">
        <v>0.8</v>
      </c>
      <c r="E28" s="4">
        <v>50</v>
      </c>
      <c r="F28" s="4" t="s">
        <v>40</v>
      </c>
      <c r="G28" s="10" t="s">
        <v>41</v>
      </c>
      <c r="H28" s="10">
        <v>48.842</v>
      </c>
      <c r="I28" s="10">
        <f t="shared" si="7"/>
        <v>39.0736</v>
      </c>
      <c r="J28" s="10">
        <f t="shared" si="6"/>
        <v>9.7684</v>
      </c>
      <c r="K28" s="10">
        <v>2.586144</v>
      </c>
      <c r="L28" s="10">
        <f t="shared" si="2"/>
        <v>36.487456</v>
      </c>
    </row>
    <row r="29" spans="1:12">
      <c r="A29" s="4">
        <v>17</v>
      </c>
      <c r="B29" s="5">
        <v>44551</v>
      </c>
      <c r="C29" s="4" t="s">
        <v>42</v>
      </c>
      <c r="D29" s="6">
        <v>0.8</v>
      </c>
      <c r="E29" s="4">
        <v>80</v>
      </c>
      <c r="F29" s="4" t="s">
        <v>13</v>
      </c>
      <c r="G29" s="16" t="s">
        <v>43</v>
      </c>
      <c r="H29" s="10">
        <v>80.24</v>
      </c>
      <c r="I29" s="10">
        <v>64</v>
      </c>
      <c r="J29" s="10">
        <f t="shared" si="6"/>
        <v>16.24</v>
      </c>
      <c r="K29" s="10"/>
      <c r="L29" s="10">
        <f t="shared" si="2"/>
        <v>64</v>
      </c>
    </row>
    <row r="30" spans="1:12">
      <c r="A30" s="4">
        <v>18</v>
      </c>
      <c r="B30" s="5">
        <v>44552</v>
      </c>
      <c r="C30" s="4" t="s">
        <v>44</v>
      </c>
      <c r="D30" s="6">
        <v>0.8</v>
      </c>
      <c r="E30" s="4">
        <v>80</v>
      </c>
      <c r="F30" s="4" t="s">
        <v>13</v>
      </c>
      <c r="G30" s="16" t="s">
        <v>43</v>
      </c>
      <c r="H30" s="10">
        <v>77.2557</v>
      </c>
      <c r="I30" s="10">
        <f t="shared" si="7"/>
        <v>61.80456</v>
      </c>
      <c r="J30" s="10">
        <f t="shared" si="6"/>
        <v>15.45114</v>
      </c>
      <c r="K30" s="10">
        <v>0.01136</v>
      </c>
      <c r="L30" s="10">
        <f t="shared" si="2"/>
        <v>61.7932</v>
      </c>
    </row>
    <row r="31" spans="1:12">
      <c r="A31" s="4">
        <v>19</v>
      </c>
      <c r="B31" s="8">
        <v>44555</v>
      </c>
      <c r="C31" s="9" t="s">
        <v>45</v>
      </c>
      <c r="D31" s="6">
        <v>0.8</v>
      </c>
      <c r="E31" s="9">
        <v>80</v>
      </c>
      <c r="F31" s="9" t="s">
        <v>13</v>
      </c>
      <c r="G31" s="16" t="s">
        <v>46</v>
      </c>
      <c r="H31" s="10">
        <v>86.6482</v>
      </c>
      <c r="I31" s="10">
        <v>64</v>
      </c>
      <c r="J31" s="10">
        <f t="shared" si="6"/>
        <v>22.6482</v>
      </c>
      <c r="K31" s="10"/>
      <c r="L31" s="10">
        <f t="shared" si="2"/>
        <v>64</v>
      </c>
    </row>
    <row r="32" spans="1:12">
      <c r="A32" s="4">
        <v>20</v>
      </c>
      <c r="B32" s="7">
        <v>44552</v>
      </c>
      <c r="C32" s="4" t="s">
        <v>47</v>
      </c>
      <c r="D32" s="6">
        <v>0.8</v>
      </c>
      <c r="E32" s="4">
        <v>25</v>
      </c>
      <c r="F32" s="4" t="s">
        <v>48</v>
      </c>
      <c r="G32" s="16" t="s">
        <v>18</v>
      </c>
      <c r="H32" s="10">
        <v>24.8744</v>
      </c>
      <c r="I32" s="10">
        <f t="shared" ref="I32:I36" si="8">H32*0.8</f>
        <v>19.89952</v>
      </c>
      <c r="J32" s="10">
        <f t="shared" si="6"/>
        <v>4.97488</v>
      </c>
      <c r="K32" s="10">
        <v>6.961636</v>
      </c>
      <c r="L32" s="10">
        <f t="shared" si="2"/>
        <v>12.937884</v>
      </c>
    </row>
    <row r="33" spans="1:12">
      <c r="A33" s="4">
        <v>21</v>
      </c>
      <c r="B33" s="5">
        <v>44558</v>
      </c>
      <c r="C33" s="4" t="s">
        <v>49</v>
      </c>
      <c r="D33" s="6">
        <v>0.8</v>
      </c>
      <c r="E33" s="4">
        <v>50</v>
      </c>
      <c r="F33" s="4" t="s">
        <v>13</v>
      </c>
      <c r="G33" s="16" t="s">
        <v>50</v>
      </c>
      <c r="H33" s="10">
        <v>41.4842</v>
      </c>
      <c r="I33" s="10">
        <f t="shared" si="8"/>
        <v>33.18736</v>
      </c>
      <c r="J33" s="10">
        <f t="shared" si="6"/>
        <v>8.29684</v>
      </c>
      <c r="K33" s="10"/>
      <c r="L33" s="10">
        <f t="shared" si="2"/>
        <v>33.18736</v>
      </c>
    </row>
    <row r="34" spans="1:12">
      <c r="A34" s="4">
        <v>22</v>
      </c>
      <c r="B34" s="7">
        <v>44556</v>
      </c>
      <c r="C34" s="4" t="s">
        <v>51</v>
      </c>
      <c r="D34" s="6">
        <v>0.8</v>
      </c>
      <c r="E34" s="4">
        <v>50</v>
      </c>
      <c r="F34" s="4" t="s">
        <v>13</v>
      </c>
      <c r="G34" s="16" t="s">
        <v>52</v>
      </c>
      <c r="H34" s="10">
        <v>49.34286</v>
      </c>
      <c r="I34" s="10">
        <f t="shared" si="8"/>
        <v>39.474288</v>
      </c>
      <c r="J34" s="10">
        <f t="shared" si="6"/>
        <v>9.868572</v>
      </c>
      <c r="K34" s="10">
        <v>17.672</v>
      </c>
      <c r="L34" s="10">
        <f t="shared" si="2"/>
        <v>21.802288</v>
      </c>
    </row>
    <row r="35" spans="1:12">
      <c r="A35" s="4">
        <v>23</v>
      </c>
      <c r="B35" s="7">
        <v>44556</v>
      </c>
      <c r="C35" s="4" t="s">
        <v>53</v>
      </c>
      <c r="D35" s="6">
        <v>0.8</v>
      </c>
      <c r="E35" s="4">
        <v>50</v>
      </c>
      <c r="F35" s="4" t="s">
        <v>13</v>
      </c>
      <c r="G35" s="16" t="s">
        <v>52</v>
      </c>
      <c r="H35" s="10">
        <v>40.36146</v>
      </c>
      <c r="I35" s="10">
        <f t="shared" si="8"/>
        <v>32.289168</v>
      </c>
      <c r="J35" s="10">
        <f t="shared" si="6"/>
        <v>8.072292</v>
      </c>
      <c r="K35" s="10"/>
      <c r="L35" s="10">
        <f t="shared" si="2"/>
        <v>32.289168</v>
      </c>
    </row>
    <row r="36" spans="1:12">
      <c r="A36" s="4">
        <v>24</v>
      </c>
      <c r="B36" s="7">
        <v>44558</v>
      </c>
      <c r="C36" s="4" t="s">
        <v>54</v>
      </c>
      <c r="D36" s="6">
        <v>0.8</v>
      </c>
      <c r="E36" s="4">
        <v>50</v>
      </c>
      <c r="F36" s="4" t="s">
        <v>13</v>
      </c>
      <c r="G36" s="16" t="s">
        <v>43</v>
      </c>
      <c r="H36" s="10">
        <v>49.1</v>
      </c>
      <c r="I36" s="10">
        <f t="shared" si="8"/>
        <v>39.28</v>
      </c>
      <c r="J36" s="10">
        <f t="shared" si="6"/>
        <v>9.82</v>
      </c>
      <c r="K36" s="10"/>
      <c r="L36" s="10">
        <f t="shared" si="2"/>
        <v>39.28</v>
      </c>
    </row>
    <row r="37" spans="1:12">
      <c r="A37" s="4">
        <v>25</v>
      </c>
      <c r="B37" s="7">
        <v>44635</v>
      </c>
      <c r="C37" s="4" t="s">
        <v>55</v>
      </c>
      <c r="D37" s="6">
        <v>0.7</v>
      </c>
      <c r="E37" s="4">
        <v>50</v>
      </c>
      <c r="F37" s="4" t="s">
        <v>56</v>
      </c>
      <c r="G37" s="15" t="s">
        <v>57</v>
      </c>
      <c r="H37" s="4">
        <v>49</v>
      </c>
      <c r="I37" s="4">
        <f t="shared" ref="I37:I42" si="9">H37*0.7</f>
        <v>34.3</v>
      </c>
      <c r="J37" s="10">
        <f t="shared" si="6"/>
        <v>14.7</v>
      </c>
      <c r="K37" s="10"/>
      <c r="L37" s="10">
        <f t="shared" si="2"/>
        <v>34.3</v>
      </c>
    </row>
    <row r="38" spans="1:12">
      <c r="A38" s="4">
        <v>26</v>
      </c>
      <c r="B38" s="7">
        <v>44635</v>
      </c>
      <c r="C38" s="4" t="s">
        <v>58</v>
      </c>
      <c r="D38" s="6">
        <v>0.7</v>
      </c>
      <c r="E38" s="4">
        <v>50</v>
      </c>
      <c r="F38" s="4" t="s">
        <v>13</v>
      </c>
      <c r="G38" s="15" t="s">
        <v>59</v>
      </c>
      <c r="H38" s="4">
        <v>20.286</v>
      </c>
      <c r="I38" s="4">
        <v>14</v>
      </c>
      <c r="J38" s="10">
        <f t="shared" si="6"/>
        <v>6.286</v>
      </c>
      <c r="K38" s="10"/>
      <c r="L38" s="10">
        <f t="shared" si="2"/>
        <v>14</v>
      </c>
    </row>
    <row r="39" spans="1:12">
      <c r="A39" s="4">
        <v>27</v>
      </c>
      <c r="B39" s="7">
        <v>44673</v>
      </c>
      <c r="C39" s="4" t="s">
        <v>60</v>
      </c>
      <c r="D39" s="6">
        <v>0.697308389616082</v>
      </c>
      <c r="E39" s="4">
        <v>50</v>
      </c>
      <c r="F39" s="4" t="s">
        <v>13</v>
      </c>
      <c r="G39" s="16" t="s">
        <v>61</v>
      </c>
      <c r="H39" s="10">
        <v>50.193</v>
      </c>
      <c r="I39" s="10">
        <v>35</v>
      </c>
      <c r="J39" s="10">
        <f t="shared" si="6"/>
        <v>15.193</v>
      </c>
      <c r="K39" s="10"/>
      <c r="L39" s="10">
        <f t="shared" si="2"/>
        <v>35</v>
      </c>
    </row>
    <row r="40" spans="1:12">
      <c r="A40" s="4">
        <v>28</v>
      </c>
      <c r="B40" s="7">
        <v>44708</v>
      </c>
      <c r="C40" s="4" t="s">
        <v>62</v>
      </c>
      <c r="D40" s="6">
        <v>0.7</v>
      </c>
      <c r="E40" s="4">
        <v>80</v>
      </c>
      <c r="F40" s="4" t="s">
        <v>13</v>
      </c>
      <c r="G40" s="16" t="s">
        <v>50</v>
      </c>
      <c r="H40" s="10">
        <v>63.5942</v>
      </c>
      <c r="I40" s="10">
        <f t="shared" si="9"/>
        <v>44.51594</v>
      </c>
      <c r="J40" s="10">
        <f t="shared" si="6"/>
        <v>19.07826</v>
      </c>
      <c r="K40" s="10">
        <v>0.0574</v>
      </c>
      <c r="L40" s="10">
        <f t="shared" si="2"/>
        <v>44.45854</v>
      </c>
    </row>
    <row r="41" ht="28.5" spans="1:12">
      <c r="A41" s="4">
        <v>29</v>
      </c>
      <c r="B41" s="5">
        <v>44749</v>
      </c>
      <c r="C41" s="4" t="s">
        <v>63</v>
      </c>
      <c r="D41" s="6">
        <v>0.7</v>
      </c>
      <c r="E41" s="4">
        <v>50</v>
      </c>
      <c r="F41" s="4" t="s">
        <v>13</v>
      </c>
      <c r="G41" s="15" t="s">
        <v>64</v>
      </c>
      <c r="H41" s="4">
        <v>39.8342</v>
      </c>
      <c r="I41" s="4">
        <v>27.88394</v>
      </c>
      <c r="J41" s="10">
        <f t="shared" si="6"/>
        <v>11.95026</v>
      </c>
      <c r="K41" s="10"/>
      <c r="L41" s="10">
        <f t="shared" si="2"/>
        <v>27.88394</v>
      </c>
    </row>
    <row r="42" spans="1:12">
      <c r="A42" s="4">
        <v>30</v>
      </c>
      <c r="B42" s="7">
        <v>44798</v>
      </c>
      <c r="C42" s="10" t="s">
        <v>65</v>
      </c>
      <c r="D42" s="6">
        <v>0.7</v>
      </c>
      <c r="E42" s="10">
        <v>25</v>
      </c>
      <c r="F42" s="10" t="s">
        <v>40</v>
      </c>
      <c r="G42" s="16" t="s">
        <v>66</v>
      </c>
      <c r="H42" s="10">
        <v>24.9424</v>
      </c>
      <c r="I42" s="10">
        <f t="shared" si="9"/>
        <v>17.45968</v>
      </c>
      <c r="J42" s="10">
        <f>H42*0.3</f>
        <v>7.48272</v>
      </c>
      <c r="K42" s="10"/>
      <c r="L42" s="10">
        <f t="shared" si="2"/>
        <v>17.45968</v>
      </c>
    </row>
    <row r="43" spans="1:12">
      <c r="A43" s="4">
        <v>31</v>
      </c>
      <c r="B43" s="7">
        <v>44798</v>
      </c>
      <c r="C43" s="11" t="s">
        <v>67</v>
      </c>
      <c r="D43" s="12">
        <v>0.70000020163079</v>
      </c>
      <c r="E43" s="11">
        <v>50</v>
      </c>
      <c r="F43" s="11" t="s">
        <v>13</v>
      </c>
      <c r="G43" s="17" t="s">
        <v>66</v>
      </c>
      <c r="H43" s="11">
        <v>49.5956</v>
      </c>
      <c r="I43" s="11">
        <v>34.71693</v>
      </c>
      <c r="J43" s="11">
        <v>14.87867</v>
      </c>
      <c r="K43" s="11"/>
      <c r="L43" s="11">
        <f t="shared" si="2"/>
        <v>34.71693</v>
      </c>
    </row>
    <row r="44" spans="1:12">
      <c r="A44" s="4">
        <v>32</v>
      </c>
      <c r="B44" s="7">
        <v>44798</v>
      </c>
      <c r="C44" s="10" t="s">
        <v>68</v>
      </c>
      <c r="D44" s="6">
        <v>0.7</v>
      </c>
      <c r="E44" s="10">
        <v>50</v>
      </c>
      <c r="F44" s="10" t="s">
        <v>13</v>
      </c>
      <c r="G44" s="16" t="s">
        <v>69</v>
      </c>
      <c r="H44" s="10">
        <v>48.4</v>
      </c>
      <c r="I44" s="10">
        <v>33.88</v>
      </c>
      <c r="J44" s="10">
        <v>14.52</v>
      </c>
      <c r="K44" s="10"/>
      <c r="L44" s="10">
        <f t="shared" si="2"/>
        <v>33.88</v>
      </c>
    </row>
    <row r="45" spans="1:12">
      <c r="A45" s="4">
        <v>33</v>
      </c>
      <c r="B45" s="7">
        <v>44798</v>
      </c>
      <c r="C45" s="10" t="s">
        <v>70</v>
      </c>
      <c r="D45" s="6">
        <v>0.7</v>
      </c>
      <c r="E45" s="10">
        <v>50</v>
      </c>
      <c r="F45" s="10" t="s">
        <v>13</v>
      </c>
      <c r="G45" s="16" t="s">
        <v>71</v>
      </c>
      <c r="H45" s="10">
        <v>49.77196</v>
      </c>
      <c r="I45" s="10">
        <v>34.840372</v>
      </c>
      <c r="J45" s="10">
        <v>14.931588</v>
      </c>
      <c r="K45" s="10"/>
      <c r="L45" s="10">
        <f t="shared" si="2"/>
        <v>34.840372</v>
      </c>
    </row>
    <row r="46" spans="1:12">
      <c r="A46" s="4">
        <v>34</v>
      </c>
      <c r="B46" s="7">
        <v>44798</v>
      </c>
      <c r="C46" s="10" t="s">
        <v>72</v>
      </c>
      <c r="D46" s="6">
        <v>0.7</v>
      </c>
      <c r="E46" s="10">
        <v>80</v>
      </c>
      <c r="F46" s="10" t="s">
        <v>13</v>
      </c>
      <c r="G46" s="16" t="s">
        <v>73</v>
      </c>
      <c r="H46" s="10">
        <v>78.0412</v>
      </c>
      <c r="I46" s="10">
        <v>54.62884</v>
      </c>
      <c r="J46" s="10">
        <v>23.41236</v>
      </c>
      <c r="K46" s="10"/>
      <c r="L46" s="10">
        <f t="shared" si="2"/>
        <v>54.62884</v>
      </c>
    </row>
    <row r="47" spans="1:12">
      <c r="A47" s="4">
        <v>35</v>
      </c>
      <c r="B47" s="7">
        <v>44799</v>
      </c>
      <c r="C47" s="11" t="s">
        <v>74</v>
      </c>
      <c r="D47" s="13">
        <v>0.700000308118618</v>
      </c>
      <c r="E47" s="11">
        <v>100</v>
      </c>
      <c r="F47" s="11" t="s">
        <v>13</v>
      </c>
      <c r="G47" s="17" t="s">
        <v>75</v>
      </c>
      <c r="H47" s="11">
        <v>97.3651</v>
      </c>
      <c r="I47" s="11">
        <v>68.15557</v>
      </c>
      <c r="J47" s="11">
        <v>29.20953</v>
      </c>
      <c r="K47" s="11"/>
      <c r="L47" s="11">
        <f t="shared" si="2"/>
        <v>68.15557</v>
      </c>
    </row>
    <row r="48" spans="1:12">
      <c r="A48" s="4">
        <v>36</v>
      </c>
      <c r="B48" s="7">
        <v>44799</v>
      </c>
      <c r="C48" s="10" t="s">
        <v>76</v>
      </c>
      <c r="D48" s="6">
        <v>0.7</v>
      </c>
      <c r="E48" s="10">
        <v>100</v>
      </c>
      <c r="F48" s="10" t="s">
        <v>13</v>
      </c>
      <c r="G48" s="16" t="s">
        <v>77</v>
      </c>
      <c r="H48" s="10">
        <v>99.84887</v>
      </c>
      <c r="I48" s="10">
        <v>69.894209</v>
      </c>
      <c r="J48" s="10">
        <v>29.954661</v>
      </c>
      <c r="K48" s="10"/>
      <c r="L48" s="10">
        <f t="shared" si="2"/>
        <v>69.894209</v>
      </c>
    </row>
    <row r="49" spans="1:12">
      <c r="A49" s="4">
        <v>37</v>
      </c>
      <c r="B49" s="7">
        <v>44558</v>
      </c>
      <c r="C49" s="10" t="s">
        <v>78</v>
      </c>
      <c r="D49" s="6">
        <v>0.799012520401349</v>
      </c>
      <c r="E49" s="10">
        <v>80</v>
      </c>
      <c r="F49" s="10" t="s">
        <v>13</v>
      </c>
      <c r="G49" s="16" t="s">
        <v>77</v>
      </c>
      <c r="H49" s="10">
        <v>80.09887</v>
      </c>
      <c r="I49" s="10">
        <v>64</v>
      </c>
      <c r="J49" s="10">
        <v>16.09887</v>
      </c>
      <c r="K49" s="10"/>
      <c r="L49" s="10">
        <f t="shared" si="2"/>
        <v>64</v>
      </c>
    </row>
    <row r="50" spans="1:12">
      <c r="A50" s="4">
        <v>38</v>
      </c>
      <c r="B50" s="7">
        <v>44854</v>
      </c>
      <c r="C50" s="10" t="s">
        <v>79</v>
      </c>
      <c r="D50" s="6">
        <v>0.7</v>
      </c>
      <c r="E50" s="10">
        <v>50</v>
      </c>
      <c r="F50" s="10" t="s">
        <v>13</v>
      </c>
      <c r="G50" s="16" t="s">
        <v>80</v>
      </c>
      <c r="H50" s="10">
        <v>49.992</v>
      </c>
      <c r="I50" s="10">
        <v>34.9944</v>
      </c>
      <c r="J50" s="10">
        <v>14.9976</v>
      </c>
      <c r="K50" s="10"/>
      <c r="L50" s="10">
        <f t="shared" si="2"/>
        <v>34.9944</v>
      </c>
    </row>
    <row r="51" spans="1:12">
      <c r="A51" s="4">
        <v>39</v>
      </c>
      <c r="B51" s="7">
        <v>44854</v>
      </c>
      <c r="C51" s="14" t="s">
        <v>81</v>
      </c>
      <c r="D51" s="6">
        <v>0.69999016513818</v>
      </c>
      <c r="E51" s="10">
        <v>200</v>
      </c>
      <c r="F51" s="10" t="s">
        <v>13</v>
      </c>
      <c r="G51" s="16" t="s">
        <v>82</v>
      </c>
      <c r="H51" s="18">
        <v>200.00281</v>
      </c>
      <c r="I51" s="10">
        <v>140</v>
      </c>
      <c r="J51" s="10">
        <v>60.00281</v>
      </c>
      <c r="K51" s="10"/>
      <c r="L51" s="10">
        <f t="shared" si="2"/>
        <v>140</v>
      </c>
    </row>
    <row r="52" spans="1:12">
      <c r="A52" s="4">
        <v>40</v>
      </c>
      <c r="B52" s="7">
        <v>44854</v>
      </c>
      <c r="C52" s="10" t="s">
        <v>83</v>
      </c>
      <c r="D52" s="6">
        <v>0.7</v>
      </c>
      <c r="E52" s="10">
        <v>50</v>
      </c>
      <c r="F52" s="10" t="s">
        <v>13</v>
      </c>
      <c r="G52" s="16" t="s">
        <v>77</v>
      </c>
      <c r="H52" s="18">
        <v>49.795</v>
      </c>
      <c r="I52" s="10">
        <v>34.8565</v>
      </c>
      <c r="J52" s="10">
        <v>14.9385</v>
      </c>
      <c r="K52" s="10"/>
      <c r="L52" s="10">
        <f t="shared" si="2"/>
        <v>34.8565</v>
      </c>
    </row>
    <row r="53" spans="1:12">
      <c r="A53" s="4">
        <v>41</v>
      </c>
      <c r="B53" s="7">
        <v>44859</v>
      </c>
      <c r="C53" s="14" t="s">
        <v>84</v>
      </c>
      <c r="D53" s="6">
        <v>0.7</v>
      </c>
      <c r="E53" s="10">
        <v>100</v>
      </c>
      <c r="F53" s="10" t="s">
        <v>13</v>
      </c>
      <c r="G53" s="16" t="s">
        <v>85</v>
      </c>
      <c r="H53" s="19">
        <v>99.987</v>
      </c>
      <c r="I53" s="10">
        <v>69.9909</v>
      </c>
      <c r="J53" s="10">
        <v>29.9961</v>
      </c>
      <c r="K53" s="10"/>
      <c r="L53" s="10">
        <f t="shared" si="2"/>
        <v>69.9909</v>
      </c>
    </row>
    <row r="54" spans="1:12">
      <c r="A54" s="4">
        <v>42</v>
      </c>
      <c r="B54" s="7">
        <v>44854</v>
      </c>
      <c r="C54" s="10" t="s">
        <v>86</v>
      </c>
      <c r="D54" s="6">
        <v>0.699325151229064</v>
      </c>
      <c r="E54" s="10">
        <v>80</v>
      </c>
      <c r="F54" s="10" t="s">
        <v>13</v>
      </c>
      <c r="G54" s="16" t="s">
        <v>14</v>
      </c>
      <c r="H54" s="18">
        <v>80.0772</v>
      </c>
      <c r="I54" s="10">
        <v>56</v>
      </c>
      <c r="J54" s="10">
        <v>24.0772</v>
      </c>
      <c r="K54" s="10"/>
      <c r="L54" s="10">
        <f t="shared" si="2"/>
        <v>56</v>
      </c>
    </row>
    <row r="55" spans="1:12">
      <c r="A55" s="4">
        <v>43</v>
      </c>
      <c r="B55" s="7">
        <v>44854</v>
      </c>
      <c r="C55" s="10" t="s">
        <v>87</v>
      </c>
      <c r="D55" s="6">
        <v>0.7</v>
      </c>
      <c r="E55" s="10">
        <v>80</v>
      </c>
      <c r="F55" s="10" t="s">
        <v>13</v>
      </c>
      <c r="G55" s="16" t="s">
        <v>77</v>
      </c>
      <c r="H55" s="10">
        <v>79.4702</v>
      </c>
      <c r="I55" s="10">
        <v>55.62914</v>
      </c>
      <c r="J55" s="10">
        <v>23.84106</v>
      </c>
      <c r="K55" s="10"/>
      <c r="L55" s="10">
        <f t="shared" si="2"/>
        <v>55.62914</v>
      </c>
    </row>
    <row r="56" spans="1:12">
      <c r="A56" s="4">
        <v>44</v>
      </c>
      <c r="B56" s="7">
        <v>44860</v>
      </c>
      <c r="C56" s="10" t="s">
        <v>88</v>
      </c>
      <c r="D56" s="6">
        <v>0.7</v>
      </c>
      <c r="E56" s="10">
        <v>200</v>
      </c>
      <c r="F56" s="10" t="s">
        <v>13</v>
      </c>
      <c r="G56" s="16" t="s">
        <v>89</v>
      </c>
      <c r="H56" s="10">
        <v>197.67</v>
      </c>
      <c r="I56" s="10">
        <v>138.369</v>
      </c>
      <c r="J56" s="10">
        <v>59.301</v>
      </c>
      <c r="K56" s="10"/>
      <c r="L56" s="10">
        <f t="shared" si="2"/>
        <v>138.369</v>
      </c>
    </row>
    <row r="57" spans="1:12">
      <c r="A57" s="4">
        <v>45</v>
      </c>
      <c r="B57" s="7">
        <v>44860</v>
      </c>
      <c r="C57" s="10" t="s">
        <v>90</v>
      </c>
      <c r="D57" s="6">
        <v>0.7</v>
      </c>
      <c r="E57" s="10">
        <v>50</v>
      </c>
      <c r="F57" s="10" t="s">
        <v>13</v>
      </c>
      <c r="G57" s="16" t="s">
        <v>14</v>
      </c>
      <c r="H57" s="10">
        <v>49.699</v>
      </c>
      <c r="I57" s="10">
        <v>34.7893</v>
      </c>
      <c r="J57" s="10">
        <v>14.9097</v>
      </c>
      <c r="K57" s="10"/>
      <c r="L57" s="10">
        <f t="shared" si="2"/>
        <v>34.7893</v>
      </c>
    </row>
    <row r="58" spans="1:12">
      <c r="A58" s="4">
        <v>46</v>
      </c>
      <c r="B58" s="7">
        <v>44860</v>
      </c>
      <c r="C58" s="10" t="s">
        <v>91</v>
      </c>
      <c r="D58" s="6">
        <v>0.7</v>
      </c>
      <c r="E58" s="10">
        <v>80</v>
      </c>
      <c r="F58" s="10" t="s">
        <v>13</v>
      </c>
      <c r="G58" s="16" t="s">
        <v>14</v>
      </c>
      <c r="H58" s="10">
        <v>77.521</v>
      </c>
      <c r="I58" s="10">
        <v>54.2647</v>
      </c>
      <c r="J58" s="10">
        <v>23.2563</v>
      </c>
      <c r="K58" s="10"/>
      <c r="L58" s="10">
        <f t="shared" si="2"/>
        <v>54.2647</v>
      </c>
    </row>
    <row r="59" spans="1:12">
      <c r="A59" s="4">
        <v>47</v>
      </c>
      <c r="B59" s="7">
        <v>44859</v>
      </c>
      <c r="C59" s="10" t="s">
        <v>92</v>
      </c>
      <c r="D59" s="6">
        <v>0.7</v>
      </c>
      <c r="E59" s="10">
        <v>50</v>
      </c>
      <c r="F59" s="10" t="s">
        <v>13</v>
      </c>
      <c r="G59" s="16" t="s">
        <v>93</v>
      </c>
      <c r="H59" s="10">
        <v>48</v>
      </c>
      <c r="I59" s="10">
        <v>33.6</v>
      </c>
      <c r="J59" s="10">
        <v>14.4</v>
      </c>
      <c r="K59" s="10"/>
      <c r="L59" s="10">
        <f t="shared" si="2"/>
        <v>33.6</v>
      </c>
    </row>
    <row r="60" spans="1:12">
      <c r="A60" s="4">
        <v>48</v>
      </c>
      <c r="B60" s="7">
        <v>44859</v>
      </c>
      <c r="C60" s="10" t="s">
        <v>94</v>
      </c>
      <c r="D60" s="6">
        <v>0.7</v>
      </c>
      <c r="E60" s="10">
        <v>50</v>
      </c>
      <c r="F60" s="10" t="s">
        <v>13</v>
      </c>
      <c r="G60" s="16" t="s">
        <v>14</v>
      </c>
      <c r="H60" s="10">
        <v>49.517</v>
      </c>
      <c r="I60" s="10">
        <v>34.6619</v>
      </c>
      <c r="J60" s="10">
        <v>14.8551</v>
      </c>
      <c r="K60" s="10"/>
      <c r="L60" s="10">
        <f t="shared" si="2"/>
        <v>34.6619</v>
      </c>
    </row>
    <row r="61" spans="1:12">
      <c r="A61" s="4">
        <v>49</v>
      </c>
      <c r="B61" s="7">
        <v>44887</v>
      </c>
      <c r="C61" s="10" t="s">
        <v>95</v>
      </c>
      <c r="D61" s="6">
        <v>0.7</v>
      </c>
      <c r="E61" s="10">
        <v>50</v>
      </c>
      <c r="F61" s="10" t="s">
        <v>13</v>
      </c>
      <c r="G61" s="16" t="s">
        <v>96</v>
      </c>
      <c r="H61" s="10">
        <v>47.73465</v>
      </c>
      <c r="I61" s="10">
        <v>33.414255</v>
      </c>
      <c r="J61" s="10">
        <v>14.320395</v>
      </c>
      <c r="K61" s="10"/>
      <c r="L61" s="10">
        <f t="shared" si="2"/>
        <v>33.414255</v>
      </c>
    </row>
    <row r="62" spans="1:12">
      <c r="A62" s="4">
        <v>50</v>
      </c>
      <c r="B62" s="7">
        <v>44887</v>
      </c>
      <c r="C62" s="10" t="s">
        <v>97</v>
      </c>
      <c r="D62" s="6">
        <v>0.7</v>
      </c>
      <c r="E62" s="10">
        <v>80</v>
      </c>
      <c r="F62" s="10" t="s">
        <v>13</v>
      </c>
      <c r="G62" s="16" t="s">
        <v>50</v>
      </c>
      <c r="H62" s="10">
        <v>70.0342</v>
      </c>
      <c r="I62" s="10">
        <v>49.02394</v>
      </c>
      <c r="J62" s="10">
        <v>21.01026</v>
      </c>
      <c r="K62" s="10"/>
      <c r="L62" s="10">
        <f t="shared" si="2"/>
        <v>49.02394</v>
      </c>
    </row>
    <row r="63" ht="28.5" spans="1:12">
      <c r="A63" s="4">
        <v>51</v>
      </c>
      <c r="B63" s="7">
        <v>44887</v>
      </c>
      <c r="C63" s="10" t="s">
        <v>98</v>
      </c>
      <c r="D63" s="6">
        <v>0.699999998980486</v>
      </c>
      <c r="E63" s="10">
        <v>200</v>
      </c>
      <c r="F63" s="10" t="s">
        <v>13</v>
      </c>
      <c r="G63" s="16" t="s">
        <v>99</v>
      </c>
      <c r="H63" s="10">
        <v>196.171936</v>
      </c>
      <c r="I63" s="10">
        <v>137.320355</v>
      </c>
      <c r="J63" s="10">
        <v>58.851581</v>
      </c>
      <c r="K63" s="10"/>
      <c r="L63" s="10">
        <f t="shared" si="2"/>
        <v>137.320355</v>
      </c>
    </row>
    <row r="64" spans="1:12">
      <c r="A64" s="10" t="s">
        <v>100</v>
      </c>
      <c r="B64" s="10"/>
      <c r="C64" s="10"/>
      <c r="D64" s="10"/>
      <c r="E64" s="10"/>
      <c r="F64" s="10"/>
      <c r="G64" s="16"/>
      <c r="H64" s="10">
        <f t="shared" ref="H64:K64" si="10">SUM(H4:H63)</f>
        <v>3329.258806</v>
      </c>
      <c r="I64" s="10">
        <f t="shared" si="10"/>
        <v>2415.886599</v>
      </c>
      <c r="J64" s="10">
        <f t="shared" si="10"/>
        <v>913.372207</v>
      </c>
      <c r="K64" s="10">
        <f t="shared" si="10"/>
        <v>30.692781</v>
      </c>
      <c r="L64" s="10">
        <f t="shared" si="2"/>
        <v>2385.193818</v>
      </c>
    </row>
  </sheetData>
  <mergeCells count="29">
    <mergeCell ref="A1:L1"/>
    <mergeCell ref="A64:G64"/>
    <mergeCell ref="A2:A3"/>
    <mergeCell ref="A7:A8"/>
    <mergeCell ref="A10:A12"/>
    <mergeCell ref="A16:A17"/>
    <mergeCell ref="A18:A20"/>
    <mergeCell ref="A21:A22"/>
    <mergeCell ref="A23:A24"/>
    <mergeCell ref="A26:A27"/>
    <mergeCell ref="B2:B3"/>
    <mergeCell ref="B16:B17"/>
    <mergeCell ref="C2:C3"/>
    <mergeCell ref="C7:C8"/>
    <mergeCell ref="C10:C12"/>
    <mergeCell ref="C16:C17"/>
    <mergeCell ref="C18:C20"/>
    <mergeCell ref="C21:C22"/>
    <mergeCell ref="C23:C24"/>
    <mergeCell ref="C26:C27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2023-05-04T18:20:00Z</dcterms:created>
  <dcterms:modified xsi:type="dcterms:W3CDTF">2023-06-01T11:35:10Z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EC3B1CF5D4A86CA8EE11786413833541</vt:lpwstr>
  </property>
  <property fmtid="{D5CDD505-2E9C-101B-9397-08002B2CF9AE}" pid="3" name="KSOProductBuildVer">
    <vt:lpwstr>2052-11.8.2.11929</vt:lpwstr>
  </property>
</Properties>
</file>